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/>
  <mc:AlternateContent xmlns:mc="http://schemas.openxmlformats.org/markup-compatibility/2006">
    <mc:Choice Requires="x15">
      <x15ac:absPath xmlns:x15ac="http://schemas.microsoft.com/office/spreadsheetml/2010/11/ac" url="https://nafcunet.sharepoint.com/sites/GovAffairs/Shared Documents/Research/Data2/RESEARCH/Calculators/"/>
    </mc:Choice>
  </mc:AlternateContent>
  <xr:revisionPtr revIDLastSave="149" documentId="8_{3F859543-8E5B-4C57-A526-9C87D9609CB7}" xr6:coauthVersionLast="47" xr6:coauthVersionMax="47" xr10:uidLastSave="{B8315E55-63AE-4013-8F64-1F5EA8BB6F24}"/>
  <bookViews>
    <workbookView xWindow="-110" yWindow="-110" windowWidth="22780" windowHeight="14540" tabRatio="358" activeTab="1" xr2:uid="{00000000-000D-0000-FFFF-FFFF00000000}"/>
  </bookViews>
  <sheets>
    <sheet name="ReadMe" sheetId="4" r:id="rId1"/>
    <sheet name="2023_FCU_OpFee" sheetId="3" r:id="rId2"/>
    <sheet name="Calc" sheetId="5" state="hidden" r:id="rId3"/>
    <sheet name="Calculator (2)" sheetId="2" state="hidden" r:id="rId4"/>
  </sheets>
  <definedNames>
    <definedName name="OLE_LINK1" localSheetId="1">'2023_FCU_OpFee'!#REF!</definedName>
    <definedName name="OLE_LINK1" localSheetId="3">'Calculator (2)'!$D$16</definedName>
    <definedName name="_xlnm.Print_Area" localSheetId="1">'2023_FCU_OpFee'!$A$1:$EX$4</definedName>
    <definedName name="_xlnm.Print_Area" localSheetId="3">'Calculator (2)'!$A$1:$EY$21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5" l="1" a="1"/>
  <c r="D5" i="5" s="1"/>
  <c r="D4" i="5" a="1"/>
  <c r="D4" i="5" s="1"/>
  <c r="D3" i="5" a="1"/>
  <c r="D3" i="5" s="1"/>
  <c r="D7" i="5" l="1"/>
  <c r="D13" i="3" s="1"/>
  <c r="D16" i="2"/>
  <c r="E16" i="2" s="1"/>
  <c r="C16" i="2"/>
  <c r="E10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<sst xmlns="http://schemas.openxmlformats.org/spreadsheetml/2006/main" count="31" uniqueCount="30">
  <si>
    <t>Total Assets ($)</t>
  </si>
  <si>
    <t xml:space="preserve">          Use the instrument below to calculate and compare the respective dollar </t>
  </si>
  <si>
    <t xml:space="preserve">          Administration (NCUA) Operating Fees.**</t>
  </si>
  <si>
    <t>Year-over-Year Operating Fee 
Rate of Growth</t>
  </si>
  <si>
    <t>NAFCU FCU Operating Fee Calculator</t>
  </si>
  <si>
    <t xml:space="preserve">Your FY 2021 NCUA Operating Fee             </t>
  </si>
  <si>
    <t xml:space="preserve">Your FY 2020 NCUA Operating Fee             </t>
  </si>
  <si>
    <t xml:space="preserve">**  The 2021 operating fee schedule for natural-person federal credit unions is found in the NCUA Board </t>
  </si>
  <si>
    <t xml:space="preserve">          amounts of your Fiscal Year 2020 and 2021 National Credit Union </t>
  </si>
  <si>
    <t>Please enter your credit union's total year-end 2019 and 2020 assets below.</t>
  </si>
  <si>
    <t>Rate of Growth: 
2021 Total Assets</t>
  </si>
  <si>
    <t xml:space="preserve">Action Memorandum dated November 16, 2017. The 2021 operating fee schedule is found in NCUA's </t>
  </si>
  <si>
    <t>2021-2022 Budget Justification dated November 13, 2020.</t>
  </si>
  <si>
    <t>Total Assets</t>
  </si>
  <si>
    <t>Paycheck Protection Program (PPP) Loans</t>
  </si>
  <si>
    <t>2023 FCU Operating Fee Calculator</t>
  </si>
  <si>
    <t>For more information on NCUA's budget, go to:</t>
  </si>
  <si>
    <t>https://www.ncua.gov/about/budget-strategic-planning/budget-supplementary-materials</t>
  </si>
  <si>
    <t>2021 Q4</t>
  </si>
  <si>
    <t>2022 Q1</t>
  </si>
  <si>
    <t>2022 Q2</t>
  </si>
  <si>
    <t xml:space="preserve">Your FY 2023 NCUA Operating Fee             </t>
  </si>
  <si>
    <t>Marginal Assessment Rate</t>
  </si>
  <si>
    <t>Base Assessment</t>
  </si>
  <si>
    <t>Calculated</t>
  </si>
  <si>
    <t>Asset Tier Min</t>
  </si>
  <si>
    <t>Asset Tier Max</t>
  </si>
  <si>
    <r>
      <t xml:space="preserve">This calculator provides natural-person federal credit unions (FCUs) with their Fiscal Year 2023 National Credit Union Administration (NCUA) Operating Fees. It is based on the NCUA's </t>
    </r>
    <r>
      <rPr>
        <u/>
        <sz val="11"/>
        <rFont val="Arial"/>
        <family val="2"/>
      </rPr>
      <t>final</t>
    </r>
    <r>
      <rPr>
        <sz val="11"/>
        <rFont val="Arial"/>
        <family val="2"/>
      </rPr>
      <t xml:space="preserve"> budget, which was approved on December 15, 2022. Note that NAFCU's calculator is subject to minor rounding differences with NCUA.</t>
    </r>
  </si>
  <si>
    <t>Total</t>
  </si>
  <si>
    <t>2022 Q3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</si>
</sst>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0.0%"/>
    <numFmt numFmtId="166" formatCode="0;[Red]0"/>
    <numFmt numFmtId="167" formatCode="_(* #,##0_);_(* \(#,##0\);_(* &quot;-&quot;??_);_(@_)"/>
    <numFmt numFmtId="168" formatCode="_(&quot;$&quot;* #,##0_);_(&quot;$&quot;* \(#,##0\);_(&quot;$&quot;* &quot;-&quot;??_);_(@_)"/>
    <numFmt numFmtId="169" formatCode="0.00000000"/>
  </numFmts>
  <fonts count="23" x14ac:knownFonts="1">
    <font>
      <sz val="10"/>
      <name val="Arial"/>
    </font>
    <font>
      <b/>
      <sz val="12"/>
      <name val="Garamond"/>
      <family val="1"/>
    </font>
    <font>
      <sz val="12"/>
      <name val="Garamond"/>
      <family val="1"/>
    </font>
    <font>
      <b/>
      <sz val="16"/>
      <name val="Garamond"/>
      <family val="1"/>
    </font>
    <font>
      <sz val="14"/>
      <name val="Times New Roman"/>
      <family val="1"/>
    </font>
    <font>
      <b/>
      <sz val="14"/>
      <name val="Verdana"/>
      <family val="2"/>
    </font>
    <font>
      <b/>
      <sz val="12"/>
      <color indexed="9"/>
      <name val="Arial"/>
      <family val="2"/>
    </font>
    <font>
      <b/>
      <sz val="16"/>
      <name val="Verdana"/>
      <family val="2"/>
    </font>
    <font>
      <b/>
      <sz val="12"/>
      <name val="Arial"/>
      <family val="2"/>
    </font>
    <font>
      <sz val="14"/>
      <name val="Verdana"/>
      <family val="2"/>
    </font>
    <font>
      <b/>
      <sz val="13"/>
      <color indexed="9"/>
      <name val="Verdana"/>
      <family val="2"/>
    </font>
    <font>
      <b/>
      <sz val="14"/>
      <color indexed="9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b/>
      <sz val="22"/>
      <name val="Arial"/>
      <family val="2"/>
    </font>
    <font>
      <u/>
      <sz val="10"/>
      <color theme="10"/>
      <name val="Arial"/>
      <family val="2"/>
    </font>
    <font>
      <u/>
      <sz val="11"/>
      <name val="Arial"/>
      <family val="2"/>
    </font>
    <font>
      <sz val="10"/>
      <name val="Arial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63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44" fontId="21" fillId="0" borderId="0" applyFont="0" applyFill="0" applyBorder="0" applyAlignment="0" applyProtection="0"/>
  </cellStyleXfs>
  <cellXfs count="50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horizontal="center" vertical="center"/>
    </xf>
    <xf numFmtId="166" fontId="1" fillId="2" borderId="0" xfId="0" applyNumberFormat="1" applyFont="1" applyFill="1" applyAlignment="1">
      <alignment horizontal="center" vertical="center"/>
    </xf>
    <xf numFmtId="10" fontId="6" fillId="3" borderId="0" xfId="0" applyNumberFormat="1" applyFont="1" applyFill="1" applyAlignment="1">
      <alignment horizontal="center" vertical="center"/>
    </xf>
    <xf numFmtId="8" fontId="6" fillId="3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8" fontId="6" fillId="2" borderId="0" xfId="0" applyNumberFormat="1" applyFont="1" applyFill="1" applyAlignment="1">
      <alignment horizontal="center" vertical="center"/>
    </xf>
    <xf numFmtId="10" fontId="6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center"/>
    </xf>
    <xf numFmtId="166" fontId="5" fillId="2" borderId="0" xfId="0" applyNumberFormat="1" applyFont="1" applyFill="1" applyAlignment="1">
      <alignment horizontal="center"/>
    </xf>
    <xf numFmtId="0" fontId="9" fillId="2" borderId="0" xfId="0" applyFont="1" applyFill="1" applyAlignment="1">
      <alignment horizontal="center" vertical="center" wrapText="1"/>
    </xf>
    <xf numFmtId="10" fontId="11" fillId="3" borderId="0" xfId="0" applyNumberFormat="1" applyFont="1" applyFill="1" applyAlignment="1">
      <alignment horizontal="center" vertical="center"/>
    </xf>
    <xf numFmtId="164" fontId="11" fillId="3" borderId="0" xfId="0" applyNumberFormat="1" applyFont="1" applyFill="1" applyAlignment="1">
      <alignment horizontal="center" vertical="center"/>
    </xf>
    <xf numFmtId="0" fontId="6" fillId="5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8" fontId="2" fillId="2" borderId="0" xfId="0" applyNumberFormat="1" applyFont="1" applyFill="1"/>
    <xf numFmtId="0" fontId="2" fillId="2" borderId="0" xfId="0" applyFont="1" applyFill="1" applyAlignment="1">
      <alignment vertical="center"/>
    </xf>
    <xf numFmtId="0" fontId="13" fillId="2" borderId="0" xfId="0" applyFont="1" applyFill="1"/>
    <xf numFmtId="0" fontId="14" fillId="2" borderId="0" xfId="0" applyFont="1" applyFill="1"/>
    <xf numFmtId="0" fontId="16" fillId="2" borderId="0" xfId="0" applyFont="1" applyFill="1"/>
    <xf numFmtId="0" fontId="8" fillId="2" borderId="0" xfId="0" applyFont="1" applyFill="1"/>
    <xf numFmtId="0" fontId="15" fillId="2" borderId="0" xfId="0" applyFont="1" applyFill="1" applyAlignment="1">
      <alignment horizontal="center"/>
    </xf>
    <xf numFmtId="6" fontId="11" fillId="3" borderId="0" xfId="0" applyNumberFormat="1" applyFont="1" applyFill="1" applyAlignment="1">
      <alignment horizontal="center" vertical="center"/>
    </xf>
    <xf numFmtId="0" fontId="11" fillId="4" borderId="0" xfId="0" applyFont="1" applyFill="1" applyAlignment="1">
      <alignment horizontal="center" vertical="center" wrapText="1"/>
    </xf>
    <xf numFmtId="0" fontId="11" fillId="5" borderId="0" xfId="0" applyFont="1" applyFill="1" applyAlignment="1">
      <alignment horizontal="center" vertical="center" wrapText="1"/>
    </xf>
    <xf numFmtId="166" fontId="15" fillId="2" borderId="0" xfId="0" applyNumberFormat="1" applyFont="1" applyFill="1" applyAlignment="1">
      <alignment horizontal="center" wrapText="1"/>
    </xf>
    <xf numFmtId="167" fontId="2" fillId="2" borderId="0" xfId="1" applyNumberFormat="1" applyFont="1" applyFill="1"/>
    <xf numFmtId="164" fontId="2" fillId="2" borderId="0" xfId="0" applyNumberFormat="1" applyFont="1" applyFill="1"/>
    <xf numFmtId="168" fontId="0" fillId="0" borderId="0" xfId="3" applyNumberFormat="1" applyFont="1"/>
    <xf numFmtId="5" fontId="0" fillId="0" borderId="0" xfId="3" applyNumberFormat="1" applyFont="1"/>
    <xf numFmtId="169" fontId="0" fillId="0" borderId="0" xfId="0" applyNumberFormat="1"/>
    <xf numFmtId="0" fontId="12" fillId="0" borderId="0" xfId="0" applyFont="1" applyAlignment="1">
      <alignment wrapText="1"/>
    </xf>
    <xf numFmtId="0" fontId="0" fillId="0" borderId="0" xfId="0" applyAlignment="1">
      <alignment wrapText="1"/>
    </xf>
    <xf numFmtId="0" fontId="22" fillId="0" borderId="1" xfId="0" applyFont="1" applyBorder="1" applyAlignment="1">
      <alignment horizontal="right"/>
    </xf>
    <xf numFmtId="5" fontId="22" fillId="0" borderId="2" xfId="3" applyNumberFormat="1" applyFont="1" applyBorder="1"/>
    <xf numFmtId="0" fontId="13" fillId="0" borderId="0" xfId="0" applyFont="1" applyAlignment="1">
      <alignment horizontal="center"/>
    </xf>
    <xf numFmtId="0" fontId="18" fillId="2" borderId="0" xfId="0" applyFont="1" applyFill="1" applyAlignment="1">
      <alignment horizontal="center"/>
    </xf>
    <xf numFmtId="0" fontId="14" fillId="2" borderId="0" xfId="0" applyFont="1" applyFill="1" applyAlignment="1">
      <alignment horizontal="left" vertical="top" wrapText="1"/>
    </xf>
    <xf numFmtId="0" fontId="13" fillId="2" borderId="0" xfId="0" applyFont="1" applyFill="1" applyAlignment="1">
      <alignment horizontal="center"/>
    </xf>
    <xf numFmtId="0" fontId="19" fillId="2" borderId="0" xfId="2" applyFill="1" applyAlignment="1">
      <alignment horizontal="left"/>
    </xf>
    <xf numFmtId="0" fontId="14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17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4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165" fontId="7" fillId="0" borderId="0" xfId="0" applyNumberFormat="1" applyFont="1" applyAlignment="1">
      <alignment horizontal="center"/>
    </xf>
  </cellXfs>
  <cellStyles count="4">
    <cellStyle name="Comma" xfId="1" builtinId="3"/>
    <cellStyle name="Currency" xfId="3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1</xdr:row>
      <xdr:rowOff>57151</xdr:rowOff>
    </xdr:from>
    <xdr:to>
      <xdr:col>0</xdr:col>
      <xdr:colOff>209550</xdr:colOff>
      <xdr:row>4</xdr:row>
      <xdr:rowOff>145709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550" y="317501"/>
          <a:ext cx="518203" cy="539408"/>
        </a:xfrm>
        <a:prstGeom prst="rect">
          <a:avLst/>
        </a:prstGeom>
      </xdr:spPr>
    </xdr:pic>
    <xdr:clientData/>
  </xdr:twoCellAnchor>
  <xdr:twoCellAnchor editAs="oneCell">
    <xdr:from>
      <xdr:col>6</xdr:col>
      <xdr:colOff>203343</xdr:colOff>
      <xdr:row>1</xdr:row>
      <xdr:rowOff>42809</xdr:rowOff>
    </xdr:from>
    <xdr:to>
      <xdr:col>6</xdr:col>
      <xdr:colOff>203343</xdr:colOff>
      <xdr:row>4</xdr:row>
      <xdr:rowOff>131367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17043" y="303159"/>
          <a:ext cx="518203" cy="53940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209550</xdr:colOff>
          <xdr:row>1</xdr:row>
          <xdr:rowOff>57150</xdr:rowOff>
        </xdr:from>
        <xdr:to>
          <xdr:col>0</xdr:col>
          <xdr:colOff>762000</xdr:colOff>
          <xdr:row>3</xdr:row>
          <xdr:rowOff>114300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0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CC99"/>
                  </a:solidFill>
                </a14:hiddenFill>
              </a:ext>
              <a:ext uri="{91240B29-F687-4F45-9708-019B960494DF}">
                <a14:hiddenLine w="12700">
                  <a:solidFill>
                    <a:srgbClr val="000000"/>
                  </a:solidFill>
                  <a:miter lim="800000"/>
                  <a:headEnd type="none" w="sm" len="sm"/>
                  <a:tailEnd type="none" w="sm" len="sm"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209550</xdr:colOff>
      <xdr:row>1</xdr:row>
      <xdr:rowOff>57151</xdr:rowOff>
    </xdr:from>
    <xdr:to>
      <xdr:col>0</xdr:col>
      <xdr:colOff>727753</xdr:colOff>
      <xdr:row>4</xdr:row>
      <xdr:rowOff>6009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550" y="317501"/>
          <a:ext cx="518203" cy="539408"/>
        </a:xfrm>
        <a:prstGeom prst="rect">
          <a:avLst/>
        </a:prstGeom>
      </xdr:spPr>
    </xdr:pic>
    <xdr:clientData/>
  </xdr:twoCellAnchor>
  <xdr:twoCellAnchor editAs="oneCell">
    <xdr:from>
      <xdr:col>6</xdr:col>
      <xdr:colOff>203343</xdr:colOff>
      <xdr:row>1</xdr:row>
      <xdr:rowOff>42809</xdr:rowOff>
    </xdr:from>
    <xdr:to>
      <xdr:col>6</xdr:col>
      <xdr:colOff>721546</xdr:colOff>
      <xdr:row>3</xdr:row>
      <xdr:rowOff>188517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17043" y="303159"/>
          <a:ext cx="518203" cy="53940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209550</xdr:colOff>
          <xdr:row>1</xdr:row>
          <xdr:rowOff>57150</xdr:rowOff>
        </xdr:from>
        <xdr:to>
          <xdr:col>0</xdr:col>
          <xdr:colOff>762000</xdr:colOff>
          <xdr:row>3</xdr:row>
          <xdr:rowOff>107950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CC99"/>
                  </a:solidFill>
                </a14:hiddenFill>
              </a:ext>
              <a:ext uri="{91240B29-F687-4F45-9708-019B960494DF}">
                <a14:hiddenLine w="12700">
                  <a:solidFill>
                    <a:srgbClr val="000000"/>
                  </a:solidFill>
                  <a:miter lim="800000"/>
                  <a:headEnd type="none" w="sm" len="sm"/>
                  <a:tailEnd type="none" w="sm" len="sm"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209550</xdr:colOff>
      <xdr:row>1</xdr:row>
      <xdr:rowOff>57151</xdr:rowOff>
    </xdr:from>
    <xdr:to>
      <xdr:col>0</xdr:col>
      <xdr:colOff>727753</xdr:colOff>
      <xdr:row>4</xdr:row>
      <xdr:rowOff>6009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550" y="323851"/>
          <a:ext cx="518203" cy="552108"/>
        </a:xfrm>
        <a:prstGeom prst="rect">
          <a:avLst/>
        </a:prstGeom>
      </xdr:spPr>
    </xdr:pic>
    <xdr:clientData/>
  </xdr:twoCellAnchor>
  <xdr:twoCellAnchor editAs="oneCell">
    <xdr:from>
      <xdr:col>4</xdr:col>
      <xdr:colOff>203343</xdr:colOff>
      <xdr:row>1</xdr:row>
      <xdr:rowOff>42809</xdr:rowOff>
    </xdr:from>
    <xdr:to>
      <xdr:col>4</xdr:col>
      <xdr:colOff>721546</xdr:colOff>
      <xdr:row>3</xdr:row>
      <xdr:rowOff>188517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51918" y="309509"/>
          <a:ext cx="518203" cy="55210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209550</xdr:colOff>
          <xdr:row>1</xdr:row>
          <xdr:rowOff>57150</xdr:rowOff>
        </xdr:from>
        <xdr:to>
          <xdr:col>0</xdr:col>
          <xdr:colOff>762000</xdr:colOff>
          <xdr:row>3</xdr:row>
          <xdr:rowOff>107950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3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CC99"/>
                  </a:solidFill>
                </a14:hiddenFill>
              </a:ext>
              <a:ext uri="{91240B29-F687-4F45-9708-019B960494DF}">
                <a14:hiddenLine w="12700">
                  <a:solidFill>
                    <a:srgbClr val="000000"/>
                  </a:solidFill>
                  <a:miter lim="800000"/>
                  <a:headEnd type="none" w="sm" len="sm"/>
                  <a:tailEnd type="none" w="sm" len="sm"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209550</xdr:colOff>
      <xdr:row>1</xdr:row>
      <xdr:rowOff>57151</xdr:rowOff>
    </xdr:from>
    <xdr:to>
      <xdr:col>0</xdr:col>
      <xdr:colOff>727753</xdr:colOff>
      <xdr:row>3</xdr:row>
      <xdr:rowOff>171109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550" y="323851"/>
          <a:ext cx="518203" cy="552108"/>
        </a:xfrm>
        <a:prstGeom prst="rect">
          <a:avLst/>
        </a:prstGeom>
      </xdr:spPr>
    </xdr:pic>
    <xdr:clientData/>
  </xdr:twoCellAnchor>
  <xdr:twoCellAnchor editAs="oneCell">
    <xdr:from>
      <xdr:col>5</xdr:col>
      <xdr:colOff>203343</xdr:colOff>
      <xdr:row>1</xdr:row>
      <xdr:rowOff>42809</xdr:rowOff>
    </xdr:from>
    <xdr:to>
      <xdr:col>5</xdr:col>
      <xdr:colOff>721546</xdr:colOff>
      <xdr:row>3</xdr:row>
      <xdr:rowOff>156767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51918" y="309509"/>
          <a:ext cx="518203" cy="5521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ncua.gov/about/budget-strategic-planning/budget-supplementary-materials" TargetMode="External"/><Relationship Id="rId6" Type="http://schemas.openxmlformats.org/officeDocument/2006/relationships/image" Target="../media/image1.emf"/><Relationship Id="rId5" Type="http://schemas.openxmlformats.org/officeDocument/2006/relationships/oleObject" Target="../embeddings/Microsoft_Word_97_-_2003_Document.doc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3.emf"/><Relationship Id="rId4" Type="http://schemas.openxmlformats.org/officeDocument/2006/relationships/oleObject" Target="../embeddings/Microsoft_Word_97_-_2003_Document1.doc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4.emf"/><Relationship Id="rId4" Type="http://schemas.openxmlformats.org/officeDocument/2006/relationships/oleObject" Target="../embeddings/Microsoft_Word_97_-_2003_Document2.doc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95FC3-6D9B-4DA3-8C2F-EB0C6E903B3D}">
  <sheetPr>
    <tabColor rgb="FFFFFF00"/>
  </sheetPr>
  <dimension ref="A1:G8"/>
  <sheetViews>
    <sheetView workbookViewId="0">
      <selection activeCell="E13" sqref="E13"/>
    </sheetView>
  </sheetViews>
  <sheetFormatPr defaultColWidth="0" defaultRowHeight="14" x14ac:dyDescent="0.3"/>
  <cols>
    <col min="1" max="2" width="14" style="21" customWidth="1"/>
    <col min="3" max="3" width="14.08984375" style="21" customWidth="1"/>
    <col min="4" max="4" width="16" style="21" customWidth="1"/>
    <col min="5" max="5" width="28.54296875" style="21" customWidth="1"/>
    <col min="6" max="6" width="30.26953125" style="21" customWidth="1"/>
    <col min="7" max="7" width="14" style="21" customWidth="1"/>
    <col min="8" max="16384" width="0" style="21" hidden="1"/>
  </cols>
  <sheetData>
    <row r="1" spans="1:7" s="20" customFormat="1" ht="20" x14ac:dyDescent="0.4">
      <c r="C1" s="22"/>
      <c r="D1" s="22"/>
    </row>
    <row r="2" spans="1:7" s="20" customFormat="1" ht="15.5" x14ac:dyDescent="0.35">
      <c r="B2" s="38"/>
      <c r="C2" s="38"/>
      <c r="D2" s="38"/>
      <c r="E2" s="38"/>
      <c r="F2" s="38"/>
    </row>
    <row r="3" spans="1:7" s="23" customFormat="1" ht="15.5" x14ac:dyDescent="0.35">
      <c r="B3" s="39" t="s">
        <v>15</v>
      </c>
      <c r="C3" s="39"/>
      <c r="D3" s="39"/>
      <c r="E3" s="39"/>
      <c r="F3" s="39"/>
    </row>
    <row r="4" spans="1:7" s="20" customFormat="1" ht="15.5" x14ac:dyDescent="0.35">
      <c r="B4" s="39"/>
      <c r="C4" s="39"/>
      <c r="D4" s="39"/>
      <c r="E4" s="39"/>
      <c r="F4" s="39"/>
    </row>
    <row r="5" spans="1:7" s="20" customFormat="1" ht="15.5" x14ac:dyDescent="0.35">
      <c r="B5" s="41"/>
      <c r="C5" s="41"/>
      <c r="D5" s="41"/>
      <c r="E5" s="41"/>
      <c r="F5" s="41"/>
    </row>
    <row r="6" spans="1:7" ht="44.5" customHeight="1" x14ac:dyDescent="0.3">
      <c r="A6" s="40" t="s">
        <v>27</v>
      </c>
      <c r="B6" s="40"/>
      <c r="C6" s="40"/>
      <c r="D6" s="40"/>
      <c r="E6" s="40"/>
      <c r="F6" s="40"/>
      <c r="G6" s="40"/>
    </row>
    <row r="8" spans="1:7" x14ac:dyDescent="0.3">
      <c r="A8" s="21" t="s">
        <v>16</v>
      </c>
      <c r="D8" s="42" t="s">
        <v>17</v>
      </c>
      <c r="E8" s="43"/>
      <c r="F8" s="43"/>
      <c r="G8" s="43"/>
    </row>
  </sheetData>
  <mergeCells count="5">
    <mergeCell ref="B2:F2"/>
    <mergeCell ref="B3:F4"/>
    <mergeCell ref="A6:G6"/>
    <mergeCell ref="B5:F5"/>
    <mergeCell ref="D8:G8"/>
  </mergeCells>
  <hyperlinks>
    <hyperlink ref="D8" r:id="rId1" xr:uid="{C63580F9-0A34-4352-9611-62F0D2FE3D3D}"/>
  </hyperlinks>
  <pageMargins left="0.7" right="0.7" top="0.75" bottom="0.75" header="0.3" footer="0.3"/>
  <pageSetup orientation="portrait" r:id="rId2"/>
  <drawing r:id="rId3"/>
  <legacyDrawing r:id="rId4"/>
  <oleObjects>
    <mc:AlternateContent xmlns:mc="http://schemas.openxmlformats.org/markup-compatibility/2006">
      <mc:Choice Requires="x14">
        <oleObject progId="Word.Document.8" shapeId="5122" r:id="rId5">
          <objectPr defaultSize="0" autoPict="0" r:id="rId6">
            <anchor moveWithCells="1" sizeWithCells="1">
              <from>
                <xdr:col>0</xdr:col>
                <xdr:colOff>209550</xdr:colOff>
                <xdr:row>1</xdr:row>
                <xdr:rowOff>57150</xdr:rowOff>
              </from>
              <to>
                <xdr:col>0</xdr:col>
                <xdr:colOff>762000</xdr:colOff>
                <xdr:row>3</xdr:row>
                <xdr:rowOff>114300</xdr:rowOff>
              </to>
            </anchor>
          </objectPr>
        </oleObject>
      </mc:Choice>
      <mc:Fallback>
        <oleObject progId="Word.Document.8" shapeId="5122" r:id="rId5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9E974-9EC6-4DBB-B2F9-1307CEDBB490}">
  <sheetPr>
    <pageSetUpPr fitToPage="1"/>
  </sheetPr>
  <dimension ref="B1:E17"/>
  <sheetViews>
    <sheetView tabSelected="1" zoomScaleNormal="100" zoomScaleSheetLayoutView="75" workbookViewId="0">
      <selection activeCell="B12" sqref="B12"/>
    </sheetView>
  </sheetViews>
  <sheetFormatPr defaultColWidth="0" defaultRowHeight="15.5" x14ac:dyDescent="0.35"/>
  <cols>
    <col min="1" max="1" width="14" style="1" customWidth="1"/>
    <col min="2" max="4" width="25.36328125" style="1" customWidth="1"/>
    <col min="5" max="5" width="14" style="1" customWidth="1"/>
    <col min="6" max="16384" width="0" style="1" hidden="1"/>
  </cols>
  <sheetData>
    <row r="1" spans="2:5" ht="20.5" x14ac:dyDescent="0.45">
      <c r="B1" s="2"/>
    </row>
    <row r="3" spans="2:5" s="3" customFormat="1" ht="15.5" customHeight="1" x14ac:dyDescent="0.35">
      <c r="B3" s="45" t="s">
        <v>15</v>
      </c>
      <c r="C3" s="45"/>
      <c r="D3" s="45"/>
    </row>
    <row r="4" spans="2:5" ht="15.5" customHeight="1" x14ac:dyDescent="0.35">
      <c r="B4" s="45"/>
      <c r="C4" s="45"/>
      <c r="D4" s="45"/>
    </row>
    <row r="5" spans="2:5" ht="9" customHeight="1" x14ac:dyDescent="0.4">
      <c r="B5" s="44"/>
      <c r="C5" s="44"/>
      <c r="D5" s="44"/>
    </row>
    <row r="6" spans="2:5" ht="54" x14ac:dyDescent="0.4">
      <c r="C6" s="24" t="s">
        <v>13</v>
      </c>
      <c r="D6" s="28" t="s">
        <v>14</v>
      </c>
      <c r="E6" s="10"/>
    </row>
    <row r="7" spans="2:5" ht="20.5" customHeight="1" x14ac:dyDescent="0.35">
      <c r="B7" s="27" t="s">
        <v>18</v>
      </c>
      <c r="C7" s="25">
        <v>0</v>
      </c>
      <c r="D7" s="25">
        <v>0</v>
      </c>
      <c r="E7" s="10"/>
    </row>
    <row r="8" spans="2:5" ht="20.5" customHeight="1" x14ac:dyDescent="0.35">
      <c r="B8" s="27" t="s">
        <v>19</v>
      </c>
      <c r="C8" s="25">
        <v>0</v>
      </c>
      <c r="D8" s="25">
        <v>0</v>
      </c>
      <c r="E8" s="10"/>
    </row>
    <row r="9" spans="2:5" ht="20.5" customHeight="1" x14ac:dyDescent="0.35">
      <c r="B9" s="27" t="s">
        <v>20</v>
      </c>
      <c r="C9" s="25">
        <v>0</v>
      </c>
      <c r="D9" s="25">
        <v>0</v>
      </c>
      <c r="E9" s="10"/>
    </row>
    <row r="10" spans="2:5" ht="20.5" customHeight="1" x14ac:dyDescent="0.35">
      <c r="B10" s="27" t="s">
        <v>29</v>
      </c>
      <c r="C10" s="25">
        <v>0</v>
      </c>
      <c r="D10" s="25">
        <v>0</v>
      </c>
      <c r="E10" s="10"/>
    </row>
    <row r="11" spans="2:5" x14ac:dyDescent="0.35">
      <c r="B11" s="3"/>
    </row>
    <row r="12" spans="2:5" ht="53.25" customHeight="1" x14ac:dyDescent="0.35">
      <c r="B12" s="3"/>
      <c r="D12" s="26" t="s">
        <v>21</v>
      </c>
    </row>
    <row r="13" spans="2:5" ht="28.5" customHeight="1" x14ac:dyDescent="0.35">
      <c r="B13" s="3"/>
      <c r="D13" s="15">
        <f>Calc!D7</f>
        <v>0</v>
      </c>
    </row>
    <row r="14" spans="2:5" x14ac:dyDescent="0.35">
      <c r="B14" s="3"/>
    </row>
    <row r="15" spans="2:5" x14ac:dyDescent="0.35">
      <c r="B15" s="3"/>
    </row>
    <row r="16" spans="2:5" x14ac:dyDescent="0.35">
      <c r="C16" s="29"/>
    </row>
    <row r="17" spans="3:3" x14ac:dyDescent="0.35">
      <c r="C17" s="30"/>
    </row>
  </sheetData>
  <mergeCells count="2">
    <mergeCell ref="B5:D5"/>
    <mergeCell ref="B3:D4"/>
  </mergeCells>
  <printOptions horizontalCentered="1" verticalCentered="1"/>
  <pageMargins left="0.75" right="0.75" top="1" bottom="1" header="0.5" footer="0.5"/>
  <pageSetup scale="97" orientation="landscape" r:id="rId1"/>
  <headerFooter alignWithMargins="0"/>
  <colBreaks count="1" manualBreakCount="1">
    <brk id="5" max="20" man="1"/>
  </colBreaks>
  <drawing r:id="rId2"/>
  <legacyDrawing r:id="rId3"/>
  <oleObjects>
    <mc:AlternateContent xmlns:mc="http://schemas.openxmlformats.org/markup-compatibility/2006">
      <mc:Choice Requires="x14">
        <oleObject progId="Word.Document.8" shapeId="3073" r:id="rId4">
          <objectPr defaultSize="0" r:id="rId5">
            <anchor moveWithCells="1" sizeWithCells="1">
              <from>
                <xdr:col>0</xdr:col>
                <xdr:colOff>209550</xdr:colOff>
                <xdr:row>1</xdr:row>
                <xdr:rowOff>57150</xdr:rowOff>
              </from>
              <to>
                <xdr:col>0</xdr:col>
                <xdr:colOff>762000</xdr:colOff>
                <xdr:row>3</xdr:row>
                <xdr:rowOff>107950</xdr:rowOff>
              </to>
            </anchor>
          </objectPr>
        </oleObject>
      </mc:Choice>
      <mc:Fallback>
        <oleObject progId="Word.Document.8" shapeId="3073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1FCE5-0087-4F5C-A8AE-60E74887FE97}">
  <dimension ref="A1:F10"/>
  <sheetViews>
    <sheetView workbookViewId="0">
      <selection activeCell="B39" sqref="B39"/>
    </sheetView>
  </sheetViews>
  <sheetFormatPr defaultRowHeight="12.5" x14ac:dyDescent="0.25"/>
  <cols>
    <col min="1" max="1" width="17.453125" style="31" bestFit="1" customWidth="1"/>
    <col min="2" max="2" width="17.453125" style="31" customWidth="1"/>
    <col min="3" max="3" width="15" bestFit="1" customWidth="1"/>
    <col min="4" max="4" width="13.6328125" customWidth="1"/>
    <col min="6" max="6" width="14.1796875" bestFit="1" customWidth="1"/>
  </cols>
  <sheetData>
    <row r="1" spans="1:6" s="35" customFormat="1" ht="25" x14ac:dyDescent="0.25">
      <c r="A1" s="34" t="s">
        <v>25</v>
      </c>
      <c r="B1" s="34" t="s">
        <v>26</v>
      </c>
      <c r="C1" s="34" t="s">
        <v>22</v>
      </c>
      <c r="D1" s="34" t="s">
        <v>24</v>
      </c>
      <c r="F1" s="34" t="s">
        <v>23</v>
      </c>
    </row>
    <row r="2" spans="1:6" x14ac:dyDescent="0.25">
      <c r="A2" s="32">
        <v>0</v>
      </c>
      <c r="B2" s="32">
        <v>1000000</v>
      </c>
      <c r="C2" s="33">
        <v>0</v>
      </c>
      <c r="D2" s="32">
        <v>0</v>
      </c>
      <c r="F2" s="32"/>
    </row>
    <row r="3" spans="1:6" x14ac:dyDescent="0.25">
      <c r="A3" s="32">
        <v>1000000</v>
      </c>
      <c r="B3" s="32">
        <v>2260754620</v>
      </c>
      <c r="C3" s="33">
        <v>1.6409150000000001E-4</v>
      </c>
      <c r="D3" s="32" cm="1">
        <f t="array" ref="D3">IF(AVERAGE('2023_FCU_OpFee'!$C$7:$C$10-'2023_FCU_OpFee'!$D$7:$D$10)&lt;$B2,0,MIN(AVERAGE('2023_FCU_OpFee'!$C$7:$C$10-'2023_FCU_OpFee'!$D$7:$D$10),$B3)*Calc!$C3)</f>
        <v>0</v>
      </c>
      <c r="F3" s="32">
        <v>0</v>
      </c>
    </row>
    <row r="4" spans="1:6" x14ac:dyDescent="0.25">
      <c r="A4" s="32">
        <v>2260754620</v>
      </c>
      <c r="B4" s="32">
        <v>6841009515</v>
      </c>
      <c r="C4" s="33">
        <v>4.7821799999999997E-5</v>
      </c>
      <c r="D4" s="32" cm="1">
        <f t="array" ref="D4">IF(AVERAGE('2023_FCU_OpFee'!$C$7:$C$10-'2023_FCU_OpFee'!$D$7:$D$10)&lt;$B3,0,(MIN(AVERAGE('2023_FCU_OpFee'!$C$7:$C$10-'2023_FCU_OpFee'!$D$7:$D$10),$B4)-$A4)*Calc!$C4)</f>
        <v>0</v>
      </c>
      <c r="F4" s="32">
        <v>370971</v>
      </c>
    </row>
    <row r="5" spans="1:6" x14ac:dyDescent="0.25">
      <c r="A5" s="32">
        <v>6841009515</v>
      </c>
      <c r="B5" s="32"/>
      <c r="C5" s="33">
        <v>1.5970000000000001E-5</v>
      </c>
      <c r="D5" s="32" cm="1">
        <f t="array" ref="D5">IF(AVERAGE('2023_FCU_OpFee'!$C$7:$C$10-'2023_FCU_OpFee'!$D$7:$D$10)&lt;$B4,0,(AVERAGE('2023_FCU_OpFee'!$C$7:$C$10-'2023_FCU_OpFee'!$D$7:$D$10)-$A5)*Calc!$C5)</f>
        <v>0</v>
      </c>
      <c r="F5" s="32">
        <v>590007</v>
      </c>
    </row>
    <row r="6" spans="1:6" ht="13" thickBot="1" x14ac:dyDescent="0.3">
      <c r="D6" s="32"/>
    </row>
    <row r="7" spans="1:6" ht="13.5" thickBot="1" x14ac:dyDescent="0.35">
      <c r="C7" s="36" t="s">
        <v>28</v>
      </c>
      <c r="D7" s="37">
        <f>SUM(D2:D6)</f>
        <v>0</v>
      </c>
    </row>
    <row r="8" spans="1:6" x14ac:dyDescent="0.25">
      <c r="D8" s="32"/>
    </row>
    <row r="9" spans="1:6" x14ac:dyDescent="0.25">
      <c r="D9" s="32"/>
    </row>
    <row r="10" spans="1:6" x14ac:dyDescent="0.25">
      <c r="D10" s="32"/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D23AC-15F3-4506-8566-842F550D5EB4}">
  <sheetPr>
    <pageSetUpPr fitToPage="1"/>
  </sheetPr>
  <dimension ref="B1:E26"/>
  <sheetViews>
    <sheetView zoomScale="89" zoomScaleNormal="89" zoomScaleSheetLayoutView="75" workbookViewId="0">
      <selection activeCell="D17" sqref="D17"/>
    </sheetView>
  </sheetViews>
  <sheetFormatPr defaultColWidth="0" defaultRowHeight="15.5" x14ac:dyDescent="0.35"/>
  <cols>
    <col min="1" max="2" width="14" style="1" customWidth="1"/>
    <col min="3" max="3" width="30.1796875" style="1" customWidth="1"/>
    <col min="4" max="4" width="28.54296875" style="1" customWidth="1"/>
    <col min="5" max="5" width="28" style="1" customWidth="1"/>
    <col min="6" max="6" width="14" style="1" customWidth="1"/>
    <col min="7" max="16384" width="0" style="1" hidden="1"/>
  </cols>
  <sheetData>
    <row r="1" spans="2:5" ht="20.5" x14ac:dyDescent="0.45">
      <c r="C1" s="2"/>
    </row>
    <row r="3" spans="2:5" s="3" customFormat="1" ht="18" x14ac:dyDescent="0.4">
      <c r="B3" s="47" t="s">
        <v>1</v>
      </c>
      <c r="C3" s="47"/>
      <c r="D3" s="47"/>
      <c r="E3" s="47"/>
    </row>
    <row r="4" spans="2:5" ht="18" x14ac:dyDescent="0.4">
      <c r="B4" s="44" t="s">
        <v>8</v>
      </c>
      <c r="C4" s="44"/>
      <c r="D4" s="44"/>
      <c r="E4" s="44"/>
    </row>
    <row r="5" spans="2:5" ht="18" x14ac:dyDescent="0.4">
      <c r="B5" s="44" t="s">
        <v>2</v>
      </c>
      <c r="C5" s="44"/>
      <c r="D5" s="44"/>
      <c r="E5" s="44"/>
    </row>
    <row r="6" spans="2:5" ht="12.75" customHeight="1" x14ac:dyDescent="0.35"/>
    <row r="7" spans="2:5" s="3" customFormat="1" ht="15.75" customHeight="1" x14ac:dyDescent="0.35">
      <c r="B7" s="48" t="s">
        <v>9</v>
      </c>
      <c r="C7" s="48"/>
      <c r="D7" s="48"/>
      <c r="E7" s="48"/>
    </row>
    <row r="8" spans="2:5" x14ac:dyDescent="0.35">
      <c r="D8" s="4"/>
      <c r="E8" s="5"/>
    </row>
    <row r="9" spans="2:5" ht="35.25" customHeight="1" x14ac:dyDescent="0.35">
      <c r="C9" s="11">
        <v>2019</v>
      </c>
      <c r="D9" s="12">
        <v>2020</v>
      </c>
      <c r="E9" s="13" t="s">
        <v>10</v>
      </c>
    </row>
    <row r="10" spans="2:5" ht="48" customHeight="1" x14ac:dyDescent="0.35">
      <c r="B10" s="16" t="s">
        <v>0</v>
      </c>
      <c r="C10" s="7">
        <v>0</v>
      </c>
      <c r="D10" s="7">
        <v>0</v>
      </c>
      <c r="E10" s="6" t="str">
        <f>IFERROR((D10-C10)/C10,"N/A")</f>
        <v>N/A</v>
      </c>
    </row>
    <row r="11" spans="2:5" ht="18.75" customHeight="1" x14ac:dyDescent="0.35">
      <c r="B11" s="8"/>
      <c r="C11" s="9"/>
      <c r="D11" s="9"/>
      <c r="E11" s="10"/>
    </row>
    <row r="12" spans="2:5" x14ac:dyDescent="0.35">
      <c r="C12" s="3"/>
    </row>
    <row r="13" spans="2:5" ht="19.5" x14ac:dyDescent="0.35">
      <c r="B13" s="49" t="s">
        <v>4</v>
      </c>
      <c r="C13" s="49"/>
      <c r="D13" s="49"/>
      <c r="E13" s="49"/>
    </row>
    <row r="15" spans="2:5" ht="53.25" customHeight="1" x14ac:dyDescent="0.35">
      <c r="B15" s="17"/>
      <c r="C15" s="17" t="s">
        <v>6</v>
      </c>
      <c r="D15" s="17" t="s">
        <v>5</v>
      </c>
      <c r="E15" s="17" t="s">
        <v>3</v>
      </c>
    </row>
    <row r="16" spans="2:5" ht="28.5" customHeight="1" x14ac:dyDescent="0.35">
      <c r="B16" s="15"/>
      <c r="C16" s="15" t="str">
        <f>IF(C10&gt;4839136005,(0.00002652)*(C10-4839136005)+692984,IF(C10&gt;1599193665,(0.00007941)*(C10-1599193665)+435700,IF(C10&gt;1000000,0.00027245*C10,"$0.00")))</f>
        <v>$0.00</v>
      </c>
      <c r="D16" s="15" t="str">
        <f>IF(D10&gt;4582515156,(0.00002622)*(D10-4582515156)+648885,IF(D10&gt;1514387940,(0.00007852)*(D10-1514387940)+407976,IF(D10&gt;1000000,0.0002694*D10,"$0.00")))</f>
        <v>$0.00</v>
      </c>
      <c r="E16" s="14" t="str">
        <f>IFERROR((D16-C16)/C16,"N/A")</f>
        <v>N/A</v>
      </c>
    </row>
    <row r="19" spans="2:5" s="19" customFormat="1" x14ac:dyDescent="0.25">
      <c r="B19" s="46" t="s">
        <v>7</v>
      </c>
      <c r="C19" s="46"/>
      <c r="D19" s="46"/>
      <c r="E19" s="46"/>
    </row>
    <row r="20" spans="2:5" s="19" customFormat="1" x14ac:dyDescent="0.25">
      <c r="B20" s="46" t="s">
        <v>11</v>
      </c>
      <c r="C20" s="46"/>
      <c r="D20" s="46"/>
      <c r="E20" s="46"/>
    </row>
    <row r="21" spans="2:5" s="19" customFormat="1" x14ac:dyDescent="0.25">
      <c r="B21" s="46" t="s">
        <v>12</v>
      </c>
      <c r="C21" s="46"/>
      <c r="D21" s="46"/>
      <c r="E21" s="46"/>
    </row>
    <row r="23" spans="2:5" x14ac:dyDescent="0.35">
      <c r="E23" s="18"/>
    </row>
    <row r="24" spans="2:5" x14ac:dyDescent="0.35">
      <c r="E24" s="18"/>
    </row>
    <row r="26" spans="2:5" x14ac:dyDescent="0.35">
      <c r="E26" s="18"/>
    </row>
  </sheetData>
  <mergeCells count="8">
    <mergeCell ref="B20:E20"/>
    <mergeCell ref="B21:E21"/>
    <mergeCell ref="B3:E3"/>
    <mergeCell ref="B4:E4"/>
    <mergeCell ref="B5:E5"/>
    <mergeCell ref="B7:E7"/>
    <mergeCell ref="B13:E13"/>
    <mergeCell ref="B19:E19"/>
  </mergeCells>
  <printOptions horizontalCentered="1" verticalCentered="1"/>
  <pageMargins left="0.75" right="0.75" top="1" bottom="1" header="0.5" footer="0.5"/>
  <pageSetup scale="97" orientation="landscape" r:id="rId1"/>
  <headerFooter alignWithMargins="0"/>
  <colBreaks count="1" manualBreakCount="1">
    <brk id="6" max="20" man="1"/>
  </colBreaks>
  <drawing r:id="rId2"/>
  <legacyDrawing r:id="rId3"/>
  <oleObjects>
    <mc:AlternateContent xmlns:mc="http://schemas.openxmlformats.org/markup-compatibility/2006">
      <mc:Choice Requires="x14">
        <oleObject progId="Word.Document.8" shapeId="2049" r:id="rId4">
          <objectPr defaultSize="0" r:id="rId5">
            <anchor moveWithCells="1" sizeWithCells="1">
              <from>
                <xdr:col>0</xdr:col>
                <xdr:colOff>209550</xdr:colOff>
                <xdr:row>1</xdr:row>
                <xdr:rowOff>57150</xdr:rowOff>
              </from>
              <to>
                <xdr:col>0</xdr:col>
                <xdr:colOff>762000</xdr:colOff>
                <xdr:row>3</xdr:row>
                <xdr:rowOff>107950</xdr:rowOff>
              </to>
            </anchor>
          </objectPr>
        </oleObject>
      </mc:Choice>
      <mc:Fallback>
        <oleObject progId="Word.Document.8" shapeId="2049" r:id="rId4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D65B36B7195649B37F1B601F496C7E" ma:contentTypeVersion="16" ma:contentTypeDescription="Create a new document." ma:contentTypeScope="" ma:versionID="7d472c79786248e5081515316bc6fe08">
  <xsd:schema xmlns:xsd="http://www.w3.org/2001/XMLSchema" xmlns:xs="http://www.w3.org/2001/XMLSchema" xmlns:p="http://schemas.microsoft.com/office/2006/metadata/properties" xmlns:ns2="61781a49-c73c-44a0-b49d-96aadecdac10" xmlns:ns3="dc3117dc-124b-41fa-9c04-70a3a9fe8620" targetNamespace="http://schemas.microsoft.com/office/2006/metadata/properties" ma:root="true" ma:fieldsID="6cfa316df0b1ebdf276d7c3a3b2b53a1" ns2:_="" ns3:_="">
    <xsd:import namespace="61781a49-c73c-44a0-b49d-96aadecdac10"/>
    <xsd:import namespace="dc3117dc-124b-41fa-9c04-70a3a9fe86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781a49-c73c-44a0-b49d-96aadecdac1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a436803c-76e9-45a2-a94b-e01df2be34e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3117dc-124b-41fa-9c04-70a3a9fe8620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f4075f9-7716-4a18-b573-d8bbae4283d5}" ma:internalName="TaxCatchAll" ma:showField="CatchAllData" ma:web="dc3117dc-124b-41fa-9c04-70a3a9fe86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c3117dc-124b-41fa-9c04-70a3a9fe8620" xsi:nil="true"/>
    <lcf76f155ced4ddcb4097134ff3c332f xmlns="61781a49-c73c-44a0-b49d-96aadecdac1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2E50918-998C-41CA-B339-381FFE468A6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58801F1-2A92-4C25-BE18-92ED43F869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1781a49-c73c-44a0-b49d-96aadecdac10"/>
    <ds:schemaRef ds:uri="dc3117dc-124b-41fa-9c04-70a3a9fe86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DDC2E17-6D77-43D7-96A3-CFDFC73B1D61}">
  <ds:schemaRefs>
    <ds:schemaRef ds:uri="http://purl.org/dc/terms/"/>
    <ds:schemaRef ds:uri="http://purl.org/dc/dcmitype/"/>
    <ds:schemaRef ds:uri="http://schemas.microsoft.com/office/2006/documentManagement/types"/>
    <ds:schemaRef ds:uri="http://www.w3.org/XML/1998/namespace"/>
    <ds:schemaRef ds:uri="61781a49-c73c-44a0-b49d-96aadecdac10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dc3117dc-124b-41fa-9c04-70a3a9fe862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ReadMe</vt:lpstr>
      <vt:lpstr>2023_FCU_OpFee</vt:lpstr>
      <vt:lpstr>Calc</vt:lpstr>
      <vt:lpstr>Calculator (2)</vt:lpstr>
      <vt:lpstr>'Calculator (2)'!OLE_LINK1</vt:lpstr>
      <vt:lpstr>'2023_FCU_OpFee'!Print_Area</vt:lpstr>
      <vt:lpstr>'Calculator (2)'!Print_Area</vt:lpstr>
    </vt:vector>
  </TitlesOfParts>
  <Company>National Association of Federal Credit Unions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pbaruah</dc:creator>
  <cp:lastModifiedBy>Curtis Long</cp:lastModifiedBy>
  <cp:lastPrinted>2008-11-21T20:09:19Z</cp:lastPrinted>
  <dcterms:created xsi:type="dcterms:W3CDTF">2002-05-23T15:11:05Z</dcterms:created>
  <dcterms:modified xsi:type="dcterms:W3CDTF">2022-12-15T17:18:13Z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0x010100F8D65B36B7195649B37F1B601F496C7E</vt:lpwstr>
  </property>
  <property fmtid="{D5CDD505-2E9C-101B-9397-08002B2CF9AE}" pid="3" name="Order">
    <vt:r8>9223800</vt:r8>
  </property>
  <property fmtid="{D5CDD505-2E9C-101B-9397-08002B2CF9AE}" pid="4" name="MediaServiceImageTags">
    <vt:lpwstr/>
  </property>
</Properties>
</file>